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748589EA-59CB-4390-BE5A-F8DABA12D766}" xr6:coauthVersionLast="47" xr6:coauthVersionMax="47" xr10:uidLastSave="{00000000-0000-0000-0000-000000000000}"/>
  <bookViews>
    <workbookView xWindow="28680" yWindow="-120" windowWidth="51840" windowHeight="21120" xr2:uid="{2E0DA154-9C4D-44EB-AE41-FCBF7512BA4C}"/>
  </bookViews>
  <sheets>
    <sheet name="Snowflake - Mad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I18" i="1" s="1"/>
  <c r="D21" i="1"/>
  <c r="D20" i="1"/>
  <c r="D19" i="1"/>
  <c r="I19" i="1" l="1"/>
  <c r="I21" i="1" s="1"/>
</calcChain>
</file>

<file path=xl/sharedStrings.xml><?xml version="1.0" encoding="utf-8"?>
<sst xmlns="http://schemas.openxmlformats.org/spreadsheetml/2006/main" count="15" uniqueCount="15">
  <si>
    <t>Snowflake Madeira Cake Yield Calculator</t>
  </si>
  <si>
    <t>Ingredients</t>
  </si>
  <si>
    <t>Kg</t>
  </si>
  <si>
    <t>Cost (R)</t>
  </si>
  <si>
    <t>Scaling weight per loaf (Kg)</t>
  </si>
  <si>
    <t>Entry Field</t>
  </si>
  <si>
    <t>Snowflake Madeira Ready Mix</t>
  </si>
  <si>
    <t>Loaf yield for recipe weight</t>
  </si>
  <si>
    <t>Eggs</t>
  </si>
  <si>
    <t>Cost Per Loaf</t>
  </si>
  <si>
    <t>Oil</t>
  </si>
  <si>
    <t>Desired Gross Profit %</t>
  </si>
  <si>
    <t>Water</t>
  </si>
  <si>
    <t>Recommended Selling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</si>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</sst>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&quot; loaves&quot;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rgb="FF00667C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2" borderId="0" xfId="0" applyFont="1" applyFill="1"/>
    <xf numFmtId="0" fontId="0" fillId="0" borderId="6" xfId="0" applyBorder="1"/>
    <xf numFmtId="165" fontId="0" fillId="0" borderId="6" xfId="0" applyNumberFormat="1" applyBorder="1"/>
    <xf numFmtId="164" fontId="0" fillId="0" borderId="6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166" fontId="0" fillId="0" borderId="6" xfId="1" applyNumberFormat="1" applyFont="1" applyBorder="1"/>
    <xf numFmtId="0" fontId="2" fillId="2" borderId="7" xfId="0" applyFont="1" applyFill="1" applyBorder="1"/>
    <xf numFmtId="2" fontId="2" fillId="2" borderId="7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3" fillId="3" borderId="6" xfId="0" applyNumberFormat="1" applyFont="1" applyFill="1" applyBorder="1" applyProtection="1">
      <protection locked="0"/>
    </xf>
    <xf numFmtId="2" fontId="3" fillId="3" borderId="6" xfId="0" applyNumberFormat="1" applyFont="1" applyFill="1" applyBorder="1" applyProtection="1">
      <protection locked="0"/>
    </xf>
    <xf numFmtId="9" fontId="3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ill>
        <patternFill patternType="solid">
          <fgColor indexed="64"/>
          <bgColor rgb="FF00666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171450</xdr:rowOff>
    </xdr:from>
    <xdr:to>
      <xdr:col>11</xdr:col>
      <xdr:colOff>371475</xdr:colOff>
      <xdr:row>14</xdr:row>
      <xdr:rowOff>85842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3E42A-DE4D-46F0-A69D-4681D5FD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95350"/>
          <a:ext cx="9715500" cy="2914767"/>
        </a:xfrm>
        <a:prstGeom prst="roundRect">
          <a:avLst>
            <a:gd name="adj" fmla="val 341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781050</xdr:colOff>
      <xdr:row>1</xdr:row>
      <xdr:rowOff>57150</xdr:rowOff>
    </xdr:from>
    <xdr:to>
      <xdr:col>11</xdr:col>
      <xdr:colOff>496410</xdr:colOff>
      <xdr:row>2</xdr:row>
      <xdr:rowOff>10511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2B4DB6-1B50-4C85-9C2F-803C61B8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25717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43A94D-C2EB-460E-9B96-5263E23C86C5}" name="Table13294" displayName="Table13294" ref="C17:E22" totalsRowCount="1" headerRowDxfId="7" totalsRowDxfId="6">
  <tableColumns count="3">
    <tableColumn id="1" xr3:uid="{DAC47C3A-1A2D-46C9-9446-A6B394CA70DD}" name="Ingredients" totalsRowLabel="Total" dataDxfId="5" totalsRowDxfId="2"/>
    <tableColumn id="2" xr3:uid="{95BAA45D-39BF-4887-9928-5E95ABFB631D}" name="Kg" totalsRowFunction="sum" dataDxfId="4" totalsRowDxfId="1"/>
    <tableColumn id="3" xr3:uid="{BCD0DD46-DF20-4296-9821-236EB797DFB3}" name="Cost (R)" totalsRowFunction="sum" dataDxfId="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36D-6B1C-41B3-B93B-12E0591AA467}">
  <sheetPr>
    <tabColor rgb="FFF37A21"/>
  </sheetPr>
  <dimension ref="B1:L23"/>
  <sheetViews>
    <sheetView showGridLines="0" tabSelected="1" zoomScaleNormal="100" workbookViewId="0">
      <selection activeCell="K28" sqref="K28"/>
    </sheetView>
  </sheetViews>
  <sheetFormatPr defaultRowHeight="15" x14ac:dyDescent="0.25"/>
  <cols>
    <col min="1" max="1" width="5.28515625" customWidth="1"/>
    <col min="3" max="3" width="28" bestFit="1" customWidth="1"/>
    <col min="4" max="4" width="7.28515625" bestFit="1" customWidth="1"/>
    <col min="5" max="5" width="9.7109375" bestFit="1" customWidth="1"/>
    <col min="8" max="8" width="31.28515625" customWidth="1"/>
    <col min="9" max="9" width="15.42578125" customWidth="1"/>
    <col min="10" max="10" width="14.7109375" customWidth="1"/>
    <col min="11" max="12" width="8.5703125" customWidth="1"/>
  </cols>
  <sheetData>
    <row r="1" spans="2:12" ht="15.75" thickBot="1" x14ac:dyDescent="0.3"/>
    <row r="2" spans="2:12" ht="41.25" customHeight="1" x14ac:dyDescent="0.25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ht="33.75" customHeight="1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3"/>
    </row>
    <row r="4" spans="2:12" ht="33.75" customHeight="1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3"/>
    </row>
    <row r="5" spans="2:12" ht="33.75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3"/>
    </row>
    <row r="6" spans="2:12" x14ac:dyDescent="0.25">
      <c r="B6" s="4"/>
      <c r="L6" s="5"/>
    </row>
    <row r="7" spans="2:12" x14ac:dyDescent="0.25">
      <c r="B7" s="4"/>
      <c r="L7" s="5"/>
    </row>
    <row r="8" spans="2:12" x14ac:dyDescent="0.25">
      <c r="B8" s="4"/>
      <c r="L8" s="5"/>
    </row>
    <row r="9" spans="2:12" x14ac:dyDescent="0.25">
      <c r="B9" s="4"/>
      <c r="L9" s="5"/>
    </row>
    <row r="10" spans="2:12" x14ac:dyDescent="0.25">
      <c r="B10" s="4"/>
      <c r="L10" s="5"/>
    </row>
    <row r="11" spans="2:12" x14ac:dyDescent="0.25">
      <c r="B11" s="4"/>
      <c r="L11" s="5"/>
    </row>
    <row r="12" spans="2:12" x14ac:dyDescent="0.25">
      <c r="B12" s="4"/>
      <c r="L12" s="5"/>
    </row>
    <row r="13" spans="2:12" x14ac:dyDescent="0.25">
      <c r="B13" s="4"/>
      <c r="L13" s="5"/>
    </row>
    <row r="14" spans="2:12" x14ac:dyDescent="0.25">
      <c r="B14" s="4"/>
      <c r="L14" s="5"/>
    </row>
    <row r="15" spans="2:12" x14ac:dyDescent="0.25">
      <c r="B15" s="4"/>
      <c r="L15" s="5"/>
    </row>
    <row r="16" spans="2:12" x14ac:dyDescent="0.25">
      <c r="B16" s="4"/>
      <c r="L16" s="5"/>
    </row>
    <row r="17" spans="2:12" ht="18.75" x14ac:dyDescent="0.4">
      <c r="B17" s="4"/>
      <c r="C17" s="6" t="s">
        <v>1</v>
      </c>
      <c r="D17" s="6" t="s">
        <v>2</v>
      </c>
      <c r="E17" s="6" t="s">
        <v>3</v>
      </c>
      <c r="H17" s="7" t="s">
        <v>4</v>
      </c>
      <c r="I17" s="24">
        <v>0.65</v>
      </c>
      <c r="K17" s="21" t="s">
        <v>5</v>
      </c>
      <c r="L17" s="22"/>
    </row>
    <row r="18" spans="2:12" x14ac:dyDescent="0.25">
      <c r="B18" s="4"/>
      <c r="C18" s="7" t="s">
        <v>6</v>
      </c>
      <c r="D18" s="23">
        <v>5</v>
      </c>
      <c r="E18" s="24">
        <v>143.46</v>
      </c>
      <c r="H18" s="7" t="s">
        <v>7</v>
      </c>
      <c r="I18" s="8">
        <f>Table13294[[#Totals],[Kg]]/$I$17</f>
        <v>13.846153846153845</v>
      </c>
      <c r="L18" s="5"/>
    </row>
    <row r="19" spans="2:12" x14ac:dyDescent="0.25">
      <c r="B19" s="4"/>
      <c r="C19" s="7" t="s">
        <v>8</v>
      </c>
      <c r="D19" s="9">
        <f>50%*$D$18</f>
        <v>2.5</v>
      </c>
      <c r="E19" s="24">
        <v>120</v>
      </c>
      <c r="H19" s="7" t="s">
        <v>9</v>
      </c>
      <c r="I19" s="10">
        <f>Table13294[[#Totals],[Cost (R)]]/$I$18</f>
        <v>23.072111111111116</v>
      </c>
      <c r="L19" s="5"/>
    </row>
    <row r="20" spans="2:12" x14ac:dyDescent="0.25">
      <c r="B20" s="4"/>
      <c r="C20" s="7" t="s">
        <v>10</v>
      </c>
      <c r="D20" s="9">
        <f>15%*$D$18</f>
        <v>0.75</v>
      </c>
      <c r="E20" s="24">
        <v>56</v>
      </c>
      <c r="H20" s="7" t="s">
        <v>11</v>
      </c>
      <c r="I20" s="25">
        <v>0.4</v>
      </c>
      <c r="L20" s="5"/>
    </row>
    <row r="21" spans="2:12" x14ac:dyDescent="0.25">
      <c r="B21" s="4"/>
      <c r="C21" s="7" t="s">
        <v>12</v>
      </c>
      <c r="D21" s="9">
        <f>15%*$D$18</f>
        <v>0.75</v>
      </c>
      <c r="E21" s="11">
        <v>0</v>
      </c>
      <c r="H21" s="7" t="s">
        <v>13</v>
      </c>
      <c r="I21" s="12">
        <f>IF(OR(I19="",I20=""),"", IF(OR(I20&lt;0,I20&gt;=1),"Invalid GP", ROUND(I19/(1-I20), 2)))</f>
        <v>38.450000000000003</v>
      </c>
      <c r="L21" s="5"/>
    </row>
    <row r="22" spans="2:12" x14ac:dyDescent="0.25">
      <c r="B22" s="4"/>
      <c r="C22" s="13" t="s">
        <v>14</v>
      </c>
      <c r="D22" s="14">
        <f>SUBTOTAL(109,Table13294[Kg])</f>
        <v>9</v>
      </c>
      <c r="E22" s="14">
        <f>SUBTOTAL(109,Table13294[Cost (R)])</f>
        <v>319.46000000000004</v>
      </c>
      <c r="L22" s="5"/>
    </row>
    <row r="23" spans="2:12" ht="15.75" thickBot="1" x14ac:dyDescent="0.3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7"/>
    </row>
  </sheetData>
  <sheetProtection algorithmName="SHA-512" hashValue="7PlnEVEeAC3ikjEx5QvGbHJ/6e/GHq5fKEoQWMpCEjsmt/nYiWxRCvJ3Xe13TWx1dXLHjT06RxCd94+G8QpYRA==" saltValue="GH1yxCc0tEV2ACpo/IZtPw==" spinCount="100000" sheet="1" objects="1" scenarios="1"/>
  <mergeCells count="2">
    <mergeCell ref="B2:L2"/>
    <mergeCell ref="K17:L1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Madeira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2026-03-02T09:18:29Z</dcterms:created>
  <dcterms:modified xsi:type="dcterms:W3CDTF">2026-03-02T10:43:20Z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2026-03-02T10:43:17Z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93d329c0-d701-4b4a-bde8-6e323f242615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